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6เดือน" sheetId="1" r:id="rId1"/>
    <sheet name="12เดือน" sheetId="2" r:id="rId2"/>
  </sheets>
  <definedNames>
    <definedName name="_xlnm.Print_Area" localSheetId="0">'6เดือน'!$A$1:$G$43</definedName>
  </definedNames>
  <calcPr fullCalcOnLoad="1"/>
</workbook>
</file>

<file path=xl/sharedStrings.xml><?xml version="1.0" encoding="utf-8"?>
<sst xmlns="http://schemas.openxmlformats.org/spreadsheetml/2006/main" count="127" uniqueCount="98">
  <si>
    <t>ใช้ไป</t>
  </si>
  <si>
    <t>คงเหลือ</t>
  </si>
  <si>
    <t>หมายเหตุ</t>
  </si>
  <si>
    <t>รวม</t>
  </si>
  <si>
    <t>สำนักส่งเสริมวิชาการและงานทะเบียน</t>
  </si>
  <si>
    <t>ที่</t>
  </si>
  <si>
    <t>โครงการ</t>
  </si>
  <si>
    <t>ได้รับการจัดสรร</t>
  </si>
  <si>
    <t>ใช้ไปร้อยละ</t>
  </si>
  <si>
    <t xml:space="preserve">                                 สรุปรายงานผลการปฏิบัติงานการใช้จ่ายเงินงบประมาณ ปีงบประมาณ 2556 (รอบ 6 เดือน)</t>
  </si>
  <si>
    <t>- ประชุมอาจารย์ประจำหลักสูตร</t>
  </si>
  <si>
    <t>- อบรมอาจารย์ใหม่</t>
  </si>
  <si>
    <t>- จัดทำตารางเรียนตารางสอบ</t>
  </si>
  <si>
    <t>- ค่าดำเนินการจัดการศึกษาภาคปกติ (ฤดูร้อน)</t>
  </si>
  <si>
    <t>- ประชาสัมพันธ์หลักสูตรและดำเนินการคัดเลือกนักศึกษาภาคปกติ</t>
  </si>
  <si>
    <t>- วัสดุสำนักงาน</t>
  </si>
  <si>
    <t>- ค่าเช่าเครื่องถ่ายเอกสาร</t>
  </si>
  <si>
    <t>- ค่าซ่อมแซมครุภัณฑ์</t>
  </si>
  <si>
    <t>- ค่าตอบแทนปฏิบัติงานล่วงเวลา</t>
  </si>
  <si>
    <t>- ค่าเบี้ยประชุมกรรมการประจำสำนักฯ</t>
  </si>
  <si>
    <t>- ศึกษาดูงานและแลกเปลี่ยนเรียนรู้และอบรมเชิงปฏิบัติการด้านจิตบริการ</t>
  </si>
  <si>
    <t>- สนับสนุนการจัดทำผลงานทางวิชาการ</t>
  </si>
  <si>
    <t>- สนับสนุนการเผยแพร่บทความทางวิชาการ</t>
  </si>
  <si>
    <t>- อบรมพื้นฐานการจัดทำผลงานทางวิชาการ</t>
  </si>
  <si>
    <t>- ประชุมปฏิบัติการ</t>
  </si>
  <si>
    <t>- ประชุมติดตามและประเมินผล</t>
  </si>
  <si>
    <t>- พัฒนาบุคลากรด้านงานประกันคุณภาพ</t>
  </si>
  <si>
    <t>- จัดทำข้อมูลพื้นฐานเพื่องานประกันคุณภาพ</t>
  </si>
  <si>
    <t>- จัดหาวัสดุ อุปกรณ์ดำเนินงานประกันคุณภาพ</t>
  </si>
  <si>
    <t>จัดหาวัสดุครุภัณฑ์ห้องเรียนมาตรฐาน (งบดำเนินงาน)</t>
  </si>
  <si>
    <t>จัดหาวัสดุครุภัณฑ์ห้องเรียนมาตรฐาน (งบลงทุน)</t>
  </si>
  <si>
    <t>ส่งเสริมการผลิตบัณฑิต ภาคปกติ</t>
  </si>
  <si>
    <t>20-21-56-10-0-003</t>
  </si>
  <si>
    <t>20-21-56-10-0-001</t>
  </si>
  <si>
    <t>30-21-56-10-0-001</t>
  </si>
  <si>
    <t>20-21-56-10-0-005</t>
  </si>
  <si>
    <t>กิจกรรมส่งเสริมการเรียนการสอน</t>
  </si>
  <si>
    <t>ส่งเสริมประสิทธิภาพหลักสูตรและการจัดการเรียนการสอน</t>
  </si>
  <si>
    <t>20-21-56-10-0-007</t>
  </si>
  <si>
    <t>ค่าใช้จ่ายในการเดินทางไปราชการ</t>
  </si>
  <si>
    <t>20-21-56-10-0-008</t>
  </si>
  <si>
    <t>20-21-56-10-0-009</t>
  </si>
  <si>
    <t>ส่งเสริมการจัดทำผลงานทางวิชาการ (งบดำเนินงาน)</t>
  </si>
  <si>
    <t>40-21-56-10-0-009</t>
  </si>
  <si>
    <t>ส่งเสริมการจัดทำผลงานทางวิชาการ (งบอุดหนุน)</t>
  </si>
  <si>
    <t>พัฒนาคณาจารย์เพื่อเข้าสู่ตำแหน่งทางวิชาการระยะสั้น</t>
  </si>
  <si>
    <t>20-21-56-10-0-011</t>
  </si>
  <si>
    <t>เพิ่มประสิทธิภาพด้านการให้บริการ</t>
  </si>
  <si>
    <t>20-21-56-10-0-021</t>
  </si>
  <si>
    <t>บริหารสำนักส่งเสริมวิชาการ</t>
  </si>
  <si>
    <t>พัฒนาสมรรถนะบุคลากรด้านการประกันคุณภาพ</t>
  </si>
  <si>
    <t>2021-56-10-0-022</t>
  </si>
  <si>
    <t>30-21-56-10-0-023</t>
  </si>
  <si>
    <t>พัฒนาระบบเทคโนโลยีสารสนเทศ (งบลงทุน)</t>
  </si>
  <si>
    <t>20-21-56-10-0-023</t>
  </si>
  <si>
    <t>พัฒนาระบบเทคโนโลยีสารสนเทศ (งบดำเนินงาน)</t>
  </si>
  <si>
    <t>เพชรราชภัฏนครสวรรค์และวิทยาศาสตร์ราชภัฏนครสวรรค์</t>
  </si>
  <si>
    <t>40-21-56-10-0-002</t>
  </si>
  <si>
    <t>รหัส</t>
  </si>
  <si>
    <t>20-21-56-10-0-010</t>
  </si>
  <si>
    <t>- ค่าดำเนินการจัดการศึกษาภาคกศ.บป.</t>
  </si>
  <si>
    <t>- ประชาสัมพันธ์หลักสูตรและดำเนินการคัดเลือกนักศึกษาภาค กศ.บป.</t>
  </si>
  <si>
    <t>ส่งเสริมการผลิตบัณฑิต ภาค กศ.บป.</t>
  </si>
  <si>
    <t>20-22-56-10-0-003</t>
  </si>
  <si>
    <t>โครงการสนับสนุนทุนการศึกษาต่อระดับปริญญาตรี</t>
  </si>
  <si>
    <t>40-10-56-10-0-006</t>
  </si>
  <si>
    <t xml:space="preserve">                                 สรุปรายงานผลการปฏิบัติงานการใช้จ่ายเงินงบประมาณ ปีงบประมาณ 2556 รอบ 12 เดือน</t>
  </si>
  <si>
    <t>ประเด็นยุทธศาสตร์ที่ 1 ส่งเสริมการพัฒนาหลักสูตรอย่างเป็นระบบและเป็นไปตามมาตรฐานอุดมศึกษา</t>
  </si>
  <si>
    <t>ส่งเสริมประสิทธิภาพหลักสูตรและการจัดการเรียนการสอน (20-21-56-10-0-007)</t>
  </si>
  <si>
    <t>กิจกรรมส่งเสริมการเรียนการสอน (20-21-56-10-0-005)</t>
  </si>
  <si>
    <t>จัดหาวัสดุครุภัณฑ์ห้องเรียนมาตรฐาน (20-21-56-10-0-001) งบดำเนินงาน</t>
  </si>
  <si>
    <t>จัดหาวัสดุครุภัณฑ์ห้องเรียนมาตรฐาน (30-21-56-10-0-001) งบลงทุน</t>
  </si>
  <si>
    <t>โครงการสนับสนุนทุนการศึกษาต่อระดับปริญญาตรี (40-10-56-10-0-006)</t>
  </si>
  <si>
    <t>ส่งเสริมการผลิตบัณฑิต ภาคปกติ (20-21-56-10-0-003)</t>
  </si>
  <si>
    <t>- ค่าบัตรประจำตัวนักศึกษา</t>
  </si>
  <si>
    <t>ส่งเสริมการผลิตบัณฑิต ภาค กศ.บป. (20-21-56-10-0-003)</t>
  </si>
  <si>
    <t>- ค่าดำเนินการจัดการศึกษา ภาค กศ.บป.</t>
  </si>
  <si>
    <t>เพชรราชภัฏนครสวรรค์และวิทยาศาสตร์ราชภัฏนครสวรรค์ (40-21-56-10-0-002)</t>
  </si>
  <si>
    <t>เพชรราชภัฏนครสวรรค์และวิทยาศาสตร์ราชภัฏนครสวรรค์ 1 (40-21-56-10-1-001)</t>
  </si>
  <si>
    <t>ประเด็นยุทธศาสตร์ที่ 2 ส่งเสริมการพัฒนาระบบเทคโนโลยีสารสนเทศที่มีประสิทธิภาพ</t>
  </si>
  <si>
    <t>พัฒนาระบบเทคโนโลยีสารสนเทศ (30-21-56-10-0-023) งบลงทุน</t>
  </si>
  <si>
    <t>พัฒนาระบบเทคโนโลยีสารสนเทศ (20-21-56-10-0-023) งบดำเนินงาน</t>
  </si>
  <si>
    <t>ประเด็นยุทธศาสตร์ที่ 3 ส่งเสริมการพัฒนางานการให้บริการของหน่วยงานที่มีประสิทธิภาพ</t>
  </si>
  <si>
    <t>บริหารสำนักส่งเสริมวิชาการ (20-21-56-10-0-021)</t>
  </si>
  <si>
    <t>ค่าใช้จ่ายในการเดินทางไปราชการ (20-21-56-10-0-008)</t>
  </si>
  <si>
    <t>เพิ่มประสิทธิภาพด้านการให้บริการ (20-21-56-10-0-011)</t>
  </si>
  <si>
    <t>ประเด็นยุทธศาสตร์ที่ 4 เพิ่มศักยภาพการทำผลงานทางวิชาการของอาจารย์</t>
  </si>
  <si>
    <t>ส่งเสริมการจัดทำผลงานทางวิชาการ (20-21-56-10-0-009) งบดำเนินงาน</t>
  </si>
  <si>
    <t>ส่งเสริมการจัดทำผลงานทางวิชาการ (40-21-56-10-0-009) งบอุดหนุน</t>
  </si>
  <si>
    <t>พัฒนาคณาจารย์เพื่อเข้าสู่ตำแหน่งทางวิชาการระยะสั้น (20-21-56-10-0-010)</t>
  </si>
  <si>
    <t>ประเด็นยุทธศาสตร์ที่ 5 พัฒนางานประกันคุณภาพอย่างมีระบบ</t>
  </si>
  <si>
    <t>พัฒนาสมรรถนะบุคลากรด้านการประกันคุณภาพ (20-21-56-10-0-022)</t>
  </si>
  <si>
    <r>
      <t xml:space="preserve">     หมายเหตุ    </t>
    </r>
    <r>
      <rPr>
        <sz val="16"/>
        <rFont val="TH SarabunPSK"/>
        <family val="2"/>
      </rPr>
      <t>มีการเปลี่ยนแปลงกิจกรรม ดังนี้</t>
    </r>
  </si>
  <si>
    <t>1. กิจกรรมส่งเสริมการเรียนการสอน (20-21-56-10-0-005) มีการเปลี่ยนแปลงกิจกรรม ดังนี้</t>
  </si>
  <si>
    <t>1.1. โอนให้มหาวิทยาลัยฯ  จำนวน 50,000 บาท</t>
  </si>
  <si>
    <t>1.2. โอนเข้าจากคณะต่างๆ จำนวน 685,000 บาท</t>
  </si>
  <si>
    <t>2. ส่งเสริมการผลิตบัณฑิต ภาคปกติ (20-21-56-10-0-003) ได้รับเงินโอนค่าบัตรประจำตัวนักศึกษาเข้า จำนวน  66,600 บาท</t>
  </si>
  <si>
    <t>3. ส่งเสริมการผลิตบัณฑิต ภาค กศ.บป. (20-21-56-10-0-003) ได้รับเงินโอนค่าบัตรประจำตัวนักศึกษาเข้า จำนวน  50,000 บาท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</si>
</sst>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41E]d\ mmmm\ yyyy;@"/>
    <numFmt numFmtId="189" formatCode="#,##0.00_ ;\-#,##0.00\ "/>
    <numFmt numFmtId="190" formatCode="#,##0.00;[Red]#,##0.0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.5"/>
      <name val="TH SarabunPSK"/>
      <family val="2"/>
    </font>
    <font>
      <b/>
      <sz val="16"/>
      <color indexed="63"/>
      <name val="TH SarabunPSK"/>
      <family val="2"/>
    </font>
    <font>
      <i/>
      <sz val="14"/>
      <name val="TH SarabunPSK"/>
      <family val="2"/>
    </font>
    <font>
      <sz val="14"/>
      <name val="Arial"/>
      <family val="0"/>
    </font>
    <font>
      <sz val="16"/>
      <name val="TH SarabunPSK"/>
      <family val="2"/>
    </font>
    <font>
      <b/>
      <i/>
      <sz val="16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sz val="17"/>
      <name val="Arial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i/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4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4" fontId="5" fillId="24" borderId="10" xfId="0" applyNumberFormat="1" applyFont="1" applyFill="1" applyBorder="1" applyAlignment="1">
      <alignment horizontal="right" vertical="top" wrapText="1"/>
    </xf>
    <xf numFmtId="4" fontId="5" fillId="24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25" fillId="0" borderId="10" xfId="0" applyNumberFormat="1" applyFont="1" applyBorder="1" applyAlignment="1">
      <alignment horizontal="right" vertical="top" wrapText="1"/>
    </xf>
    <xf numFmtId="0" fontId="26" fillId="24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27" fillId="0" borderId="10" xfId="0" applyFont="1" applyBorder="1" applyAlignment="1" quotePrefix="1">
      <alignment horizontal="left" vertical="top" wrapText="1"/>
    </xf>
    <xf numFmtId="0" fontId="27" fillId="0" borderId="10" xfId="0" applyFont="1" applyBorder="1" applyAlignment="1" quotePrefix="1">
      <alignment horizontal="center" vertical="top" wrapText="1"/>
    </xf>
    <xf numFmtId="4" fontId="2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7" fillId="24" borderId="10" xfId="0" applyFont="1" applyFill="1" applyBorder="1" applyAlignment="1" quotePrefix="1">
      <alignment horizontal="left" vertical="top" wrapText="1"/>
    </xf>
    <xf numFmtId="0" fontId="27" fillId="24" borderId="10" xfId="0" applyFont="1" applyFill="1" applyBorder="1" applyAlignment="1" quotePrefix="1">
      <alignment horizontal="center" vertical="top" wrapText="1"/>
    </xf>
    <xf numFmtId="4" fontId="27" fillId="24" borderId="10" xfId="0" applyNumberFormat="1" applyFont="1" applyFill="1" applyBorder="1" applyAlignment="1">
      <alignment horizontal="right" vertical="top" wrapText="1"/>
    </xf>
    <xf numFmtId="4" fontId="6" fillId="24" borderId="10" xfId="0" applyNumberFormat="1" applyFont="1" applyFill="1" applyBorder="1" applyAlignment="1">
      <alignment horizontal="right" vertical="top" wrapText="1"/>
    </xf>
    <xf numFmtId="4" fontId="6" fillId="24" borderId="10" xfId="0" applyNumberFormat="1" applyFont="1" applyFill="1" applyBorder="1" applyAlignment="1">
      <alignment horizontal="right"/>
    </xf>
    <xf numFmtId="0" fontId="30" fillId="0" borderId="10" xfId="0" applyFont="1" applyBorder="1" applyAlignment="1" quotePrefix="1">
      <alignment horizontal="center"/>
    </xf>
    <xf numFmtId="0" fontId="2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 quotePrefix="1">
      <alignment horizontal="left" vertical="top" wrapText="1"/>
    </xf>
    <xf numFmtId="0" fontId="27" fillId="0" borderId="0" xfId="0" applyFont="1" applyBorder="1" applyAlignment="1" quotePrefix="1">
      <alignment horizontal="center" vertical="top" wrapText="1"/>
    </xf>
    <xf numFmtId="4" fontId="27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horizontal="right" vertical="top" wrapText="1"/>
    </xf>
    <xf numFmtId="4" fontId="32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/>
    </xf>
    <xf numFmtId="4" fontId="35" fillId="0" borderId="10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left" vertical="top" wrapText="1"/>
    </xf>
    <xf numFmtId="0" fontId="26" fillId="3" borderId="13" xfId="0" applyFont="1" applyFill="1" applyBorder="1" applyAlignment="1">
      <alignment horizontal="left" vertical="top" wrapText="1"/>
    </xf>
    <xf numFmtId="0" fontId="26" fillId="3" borderId="14" xfId="0" applyFont="1" applyFill="1" applyBorder="1" applyAlignment="1">
      <alignment horizontal="left" vertical="top" wrapText="1"/>
    </xf>
    <xf numFmtId="4" fontId="5" fillId="3" borderId="10" xfId="0" applyNumberFormat="1" applyFont="1" applyFill="1" applyBorder="1" applyAlignment="1">
      <alignment horizontal="right" vertical="top" wrapText="1"/>
    </xf>
    <xf numFmtId="0" fontId="0" fillId="3" borderId="10" xfId="0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 quotePrefix="1">
      <alignment horizontal="left" vertical="top" wrapText="1"/>
    </xf>
    <xf numFmtId="4" fontId="37" fillId="24" borderId="10" xfId="0" applyNumberFormat="1" applyFont="1" applyFill="1" applyBorder="1" applyAlignment="1">
      <alignment horizontal="right" vertical="top" wrapText="1"/>
    </xf>
    <xf numFmtId="4" fontId="29" fillId="24" borderId="10" xfId="0" applyNumberFormat="1" applyFont="1" applyFill="1" applyBorder="1" applyAlignment="1">
      <alignment horizontal="right" vertical="top" wrapText="1"/>
    </xf>
    <xf numFmtId="4" fontId="36" fillId="24" borderId="10" xfId="0" applyNumberFormat="1" applyFont="1" applyFill="1" applyBorder="1" applyAlignment="1">
      <alignment horizontal="center"/>
    </xf>
    <xf numFmtId="4" fontId="29" fillId="24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 quotePrefix="1">
      <alignment horizontal="left" vertical="top" wrapText="1"/>
    </xf>
    <xf numFmtId="4" fontId="37" fillId="0" borderId="10" xfId="0" applyNumberFormat="1" applyFont="1" applyBorder="1" applyAlignment="1">
      <alignment horizontal="right" vertical="top" wrapText="1"/>
    </xf>
    <xf numFmtId="4" fontId="29" fillId="0" borderId="10" xfId="0" applyNumberFormat="1" applyFont="1" applyBorder="1" applyAlignment="1">
      <alignment horizontal="right" vertical="top" wrapText="1"/>
    </xf>
    <xf numFmtId="4" fontId="29" fillId="0" borderId="10" xfId="0" applyNumberFormat="1" applyFont="1" applyBorder="1" applyAlignment="1">
      <alignment horizontal="right"/>
    </xf>
    <xf numFmtId="4" fontId="36" fillId="0" borderId="10" xfId="0" applyNumberFormat="1" applyFont="1" applyBorder="1" applyAlignment="1">
      <alignment horizontal="center"/>
    </xf>
    <xf numFmtId="0" fontId="5" fillId="3" borderId="12" xfId="0" applyFont="1" applyFill="1" applyBorder="1" applyAlignment="1">
      <alignment/>
    </xf>
    <xf numFmtId="0" fontId="26" fillId="3" borderId="13" xfId="0" applyFont="1" applyFill="1" applyBorder="1" applyAlignment="1">
      <alignment horizontal="left" vertical="top" wrapText="1"/>
    </xf>
    <xf numFmtId="0" fontId="26" fillId="3" borderId="14" xfId="0" applyFont="1" applyFill="1" applyBorder="1" applyAlignment="1">
      <alignment horizontal="left" vertical="top" wrapText="1"/>
    </xf>
    <xf numFmtId="4" fontId="29" fillId="3" borderId="10" xfId="0" applyNumberFormat="1" applyFont="1" applyFill="1" applyBorder="1" applyAlignment="1">
      <alignment horizontal="right" vertical="top" wrapText="1"/>
    </xf>
    <xf numFmtId="4" fontId="29" fillId="3" borderId="10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5" fillId="24" borderId="10" xfId="0" applyFont="1" applyFill="1" applyBorder="1" applyAlignment="1" quotePrefix="1">
      <alignment horizontal="center"/>
    </xf>
    <xf numFmtId="0" fontId="5" fillId="3" borderId="10" xfId="0" applyFont="1" applyFill="1" applyBorder="1" applyAlignment="1" quotePrefix="1">
      <alignment horizontal="center"/>
    </xf>
    <xf numFmtId="0" fontId="5" fillId="3" borderId="10" xfId="0" applyFont="1" applyFill="1" applyBorder="1" applyAlignment="1">
      <alignment/>
    </xf>
    <xf numFmtId="4" fontId="37" fillId="3" borderId="10" xfId="0" applyNumberFormat="1" applyFont="1" applyFill="1" applyBorder="1" applyAlignment="1">
      <alignment horizontal="right" vertical="top" wrapText="1"/>
    </xf>
    <xf numFmtId="4" fontId="37" fillId="3" borderId="10" xfId="0" applyNumberFormat="1" applyFont="1" applyFill="1" applyBorder="1" applyAlignment="1">
      <alignment horizontal="right"/>
    </xf>
    <xf numFmtId="0" fontId="30" fillId="24" borderId="10" xfId="0" applyFont="1" applyFill="1" applyBorder="1" applyAlignment="1" quotePrefix="1">
      <alignment horizontal="center"/>
    </xf>
    <xf numFmtId="0" fontId="36" fillId="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top" wrapText="1"/>
    </xf>
    <xf numFmtId="4" fontId="5" fillId="8" borderId="10" xfId="0" applyNumberFormat="1" applyFont="1" applyFill="1" applyBorder="1" applyAlignment="1">
      <alignment horizontal="right" vertical="top" wrapText="1"/>
    </xf>
    <xf numFmtId="4" fontId="5" fillId="8" borderId="10" xfId="0" applyNumberFormat="1" applyFont="1" applyFill="1" applyBorder="1" applyAlignment="1">
      <alignment horizontal="right"/>
    </xf>
    <xf numFmtId="44" fontId="5" fillId="0" borderId="0" xfId="41" applyFont="1" applyAlignment="1">
      <alignment/>
    </xf>
    <xf numFmtId="44" fontId="29" fillId="0" borderId="0" xfId="41" applyFont="1" applyFill="1" applyBorder="1" applyAlignment="1">
      <alignment vertical="top" wrapText="1"/>
    </xf>
    <xf numFmtId="44" fontId="29" fillId="0" borderId="0" xfId="4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115" zoomScaleSheetLayoutView="115" zoomScalePageLayoutView="0" workbookViewId="0" topLeftCell="A6">
      <selection activeCell="H23" sqref="H23"/>
    </sheetView>
  </sheetViews>
  <sheetFormatPr defaultColWidth="9.140625" defaultRowHeight="12.75"/>
  <cols>
    <col min="1" max="1" width="5.140625" style="0" customWidth="1"/>
    <col min="2" max="2" width="53.421875" style="0" customWidth="1"/>
    <col min="3" max="3" width="13.8515625" style="17" customWidth="1"/>
    <col min="4" max="4" width="15.57421875" style="0" customWidth="1"/>
    <col min="5" max="5" width="14.00390625" style="0" customWidth="1"/>
    <col min="6" max="6" width="13.57421875" style="1" customWidth="1"/>
    <col min="7" max="7" width="11.28125" style="0" customWidth="1"/>
    <col min="8" max="9" width="12.7109375" style="0" bestFit="1" customWidth="1"/>
  </cols>
  <sheetData>
    <row r="1" spans="1:7" ht="27.75">
      <c r="A1" s="45" t="s">
        <v>9</v>
      </c>
      <c r="B1" s="45"/>
      <c r="C1" s="45"/>
      <c r="D1" s="45"/>
      <c r="E1" s="45"/>
      <c r="F1" s="45"/>
      <c r="G1" s="45"/>
    </row>
    <row r="2" spans="1:7" ht="27.75">
      <c r="A2" s="46" t="s">
        <v>4</v>
      </c>
      <c r="B2" s="46"/>
      <c r="C2" s="46"/>
      <c r="D2" s="46"/>
      <c r="E2" s="46"/>
      <c r="F2" s="46"/>
      <c r="G2" s="46"/>
    </row>
    <row r="3" spans="1:7" ht="23.25" customHeight="1">
      <c r="A3" s="2" t="s">
        <v>5</v>
      </c>
      <c r="B3" s="3" t="s">
        <v>6</v>
      </c>
      <c r="C3" s="3" t="s">
        <v>58</v>
      </c>
      <c r="D3" s="4" t="s">
        <v>7</v>
      </c>
      <c r="E3" s="4" t="s">
        <v>0</v>
      </c>
      <c r="F3" s="4" t="s">
        <v>1</v>
      </c>
      <c r="G3" s="5" t="s">
        <v>8</v>
      </c>
    </row>
    <row r="4" spans="1:7" ht="22.5" customHeight="1">
      <c r="A4" s="2">
        <v>1</v>
      </c>
      <c r="B4" s="11" t="s">
        <v>29</v>
      </c>
      <c r="C4" s="15" t="s">
        <v>33</v>
      </c>
      <c r="D4" s="9">
        <v>215500</v>
      </c>
      <c r="E4" s="9">
        <v>94770</v>
      </c>
      <c r="F4" s="9">
        <f aca="true" t="shared" si="0" ref="F4:F16">D4-E4</f>
        <v>120730</v>
      </c>
      <c r="G4" s="10">
        <f aca="true" t="shared" si="1" ref="G4:G16">100*E4/D4</f>
        <v>43.97679814385151</v>
      </c>
    </row>
    <row r="5" spans="1:7" ht="21.75" customHeight="1">
      <c r="A5" s="2">
        <v>2</v>
      </c>
      <c r="B5" s="11" t="s">
        <v>30</v>
      </c>
      <c r="C5" s="15" t="s">
        <v>34</v>
      </c>
      <c r="D5" s="9">
        <v>240000</v>
      </c>
      <c r="E5" s="9">
        <v>222720</v>
      </c>
      <c r="F5" s="9">
        <f t="shared" si="0"/>
        <v>17280</v>
      </c>
      <c r="G5" s="10">
        <f t="shared" si="1"/>
        <v>92.8</v>
      </c>
    </row>
    <row r="6" spans="1:7" ht="21.75" customHeight="1">
      <c r="A6" s="2">
        <v>3</v>
      </c>
      <c r="B6" s="11" t="s">
        <v>31</v>
      </c>
      <c r="C6" s="15" t="s">
        <v>32</v>
      </c>
      <c r="D6" s="9">
        <v>580000</v>
      </c>
      <c r="E6" s="9">
        <v>331565</v>
      </c>
      <c r="F6" s="9">
        <f t="shared" si="0"/>
        <v>248435</v>
      </c>
      <c r="G6" s="10">
        <f t="shared" si="1"/>
        <v>57.16637931034483</v>
      </c>
    </row>
    <row r="7" spans="1:7" s="25" customFormat="1" ht="21" customHeight="1">
      <c r="A7" s="2"/>
      <c r="B7" s="21" t="s">
        <v>13</v>
      </c>
      <c r="C7" s="22"/>
      <c r="D7" s="23">
        <v>137800</v>
      </c>
      <c r="E7" s="23">
        <v>0</v>
      </c>
      <c r="F7" s="24">
        <f t="shared" si="0"/>
        <v>137800</v>
      </c>
      <c r="G7" s="6">
        <f t="shared" si="1"/>
        <v>0</v>
      </c>
    </row>
    <row r="8" spans="1:7" s="25" customFormat="1" ht="21" customHeight="1">
      <c r="A8" s="2"/>
      <c r="B8" s="21" t="s">
        <v>14</v>
      </c>
      <c r="C8" s="22"/>
      <c r="D8" s="23">
        <v>442200</v>
      </c>
      <c r="E8" s="24">
        <v>331565</v>
      </c>
      <c r="F8" s="24">
        <f t="shared" si="0"/>
        <v>110635</v>
      </c>
      <c r="G8" s="6">
        <f t="shared" si="1"/>
        <v>74.98077792853913</v>
      </c>
    </row>
    <row r="9" spans="1:7" ht="22.5" customHeight="1">
      <c r="A9" s="2">
        <v>4</v>
      </c>
      <c r="B9" s="11" t="s">
        <v>36</v>
      </c>
      <c r="C9" s="15" t="s">
        <v>35</v>
      </c>
      <c r="D9" s="9">
        <v>100000</v>
      </c>
      <c r="E9" s="9">
        <v>29495</v>
      </c>
      <c r="F9" s="9">
        <f t="shared" si="0"/>
        <v>70505</v>
      </c>
      <c r="G9" s="10">
        <f t="shared" si="1"/>
        <v>29.495</v>
      </c>
    </row>
    <row r="10" spans="1:7" ht="21.75" customHeight="1">
      <c r="A10" s="2">
        <v>5</v>
      </c>
      <c r="B10" s="11" t="s">
        <v>37</v>
      </c>
      <c r="C10" s="15" t="s">
        <v>38</v>
      </c>
      <c r="D10" s="9">
        <v>100000</v>
      </c>
      <c r="E10" s="9">
        <v>0</v>
      </c>
      <c r="F10" s="9">
        <f t="shared" si="0"/>
        <v>100000</v>
      </c>
      <c r="G10" s="10">
        <f t="shared" si="1"/>
        <v>0</v>
      </c>
    </row>
    <row r="11" spans="1:7" s="25" customFormat="1" ht="21" customHeight="1">
      <c r="A11" s="2"/>
      <c r="B11" s="21" t="s">
        <v>10</v>
      </c>
      <c r="C11" s="22"/>
      <c r="D11" s="23">
        <v>23700</v>
      </c>
      <c r="E11" s="24">
        <v>0</v>
      </c>
      <c r="F11" s="24">
        <f t="shared" si="0"/>
        <v>23700</v>
      </c>
      <c r="G11" s="6">
        <f t="shared" si="1"/>
        <v>0</v>
      </c>
    </row>
    <row r="12" spans="1:7" s="25" customFormat="1" ht="21" customHeight="1">
      <c r="A12" s="2"/>
      <c r="B12" s="21" t="s">
        <v>11</v>
      </c>
      <c r="C12" s="22"/>
      <c r="D12" s="23">
        <v>19800</v>
      </c>
      <c r="E12" s="24">
        <v>0</v>
      </c>
      <c r="F12" s="24">
        <f t="shared" si="0"/>
        <v>19800</v>
      </c>
      <c r="G12" s="6">
        <f t="shared" si="1"/>
        <v>0</v>
      </c>
    </row>
    <row r="13" spans="1:7" s="25" customFormat="1" ht="20.25" customHeight="1">
      <c r="A13" s="2"/>
      <c r="B13" s="21" t="s">
        <v>12</v>
      </c>
      <c r="C13" s="22"/>
      <c r="D13" s="23">
        <v>56500</v>
      </c>
      <c r="E13" s="24">
        <v>0</v>
      </c>
      <c r="F13" s="24">
        <f t="shared" si="0"/>
        <v>56500</v>
      </c>
      <c r="G13" s="6">
        <f t="shared" si="1"/>
        <v>0</v>
      </c>
    </row>
    <row r="14" spans="1:7" ht="22.5" customHeight="1">
      <c r="A14" s="2">
        <v>6</v>
      </c>
      <c r="B14" s="11" t="s">
        <v>39</v>
      </c>
      <c r="C14" s="15" t="s">
        <v>40</v>
      </c>
      <c r="D14" s="9">
        <v>50000</v>
      </c>
      <c r="E14" s="9">
        <v>13212</v>
      </c>
      <c r="F14" s="9">
        <f t="shared" si="0"/>
        <v>36788</v>
      </c>
      <c r="G14" s="10">
        <f t="shared" si="1"/>
        <v>26.424</v>
      </c>
    </row>
    <row r="15" spans="1:7" ht="22.5" customHeight="1">
      <c r="A15" s="2">
        <v>7</v>
      </c>
      <c r="B15" s="11" t="s">
        <v>42</v>
      </c>
      <c r="C15" s="15" t="s">
        <v>41</v>
      </c>
      <c r="D15" s="9">
        <v>16200</v>
      </c>
      <c r="E15" s="9">
        <v>16200</v>
      </c>
      <c r="F15" s="9">
        <f t="shared" si="0"/>
        <v>0</v>
      </c>
      <c r="G15" s="10">
        <f t="shared" si="1"/>
        <v>100</v>
      </c>
    </row>
    <row r="16" spans="1:7" ht="22.5" customHeight="1">
      <c r="A16" s="2">
        <v>8</v>
      </c>
      <c r="B16" s="11" t="s">
        <v>44</v>
      </c>
      <c r="C16" s="15" t="s">
        <v>43</v>
      </c>
      <c r="D16" s="9">
        <v>703800</v>
      </c>
      <c r="E16" s="9">
        <v>95209</v>
      </c>
      <c r="F16" s="9">
        <f t="shared" si="0"/>
        <v>608591</v>
      </c>
      <c r="G16" s="10">
        <f t="shared" si="1"/>
        <v>13.527848820687696</v>
      </c>
    </row>
    <row r="17" spans="1:7" s="25" customFormat="1" ht="22.5" customHeight="1">
      <c r="A17" s="2"/>
      <c r="B17" s="21" t="s">
        <v>21</v>
      </c>
      <c r="C17" s="22"/>
      <c r="D17" s="23">
        <v>528000</v>
      </c>
      <c r="E17" s="23">
        <v>45000</v>
      </c>
      <c r="F17" s="24">
        <f aca="true" t="shared" si="2" ref="F17:F22">D17-E17</f>
        <v>483000</v>
      </c>
      <c r="G17" s="6">
        <f aca="true" t="shared" si="3" ref="G17:G24">100*E17/D17</f>
        <v>8.522727272727273</v>
      </c>
    </row>
    <row r="18" spans="1:7" s="25" customFormat="1" ht="22.5" customHeight="1">
      <c r="A18" s="2"/>
      <c r="B18" s="21" t="s">
        <v>22</v>
      </c>
      <c r="C18" s="22"/>
      <c r="D18" s="23">
        <v>175800</v>
      </c>
      <c r="E18" s="23">
        <v>50209</v>
      </c>
      <c r="F18" s="24">
        <f t="shared" si="2"/>
        <v>125591</v>
      </c>
      <c r="G18" s="6">
        <f t="shared" si="3"/>
        <v>28.560295790671216</v>
      </c>
    </row>
    <row r="19" spans="1:7" ht="22.5" customHeight="1">
      <c r="A19" s="2">
        <v>9</v>
      </c>
      <c r="B19" s="11" t="s">
        <v>45</v>
      </c>
      <c r="C19" s="15" t="s">
        <v>59</v>
      </c>
      <c r="D19" s="9">
        <v>467800</v>
      </c>
      <c r="E19" s="9">
        <v>38135</v>
      </c>
      <c r="F19" s="9">
        <f t="shared" si="2"/>
        <v>429665</v>
      </c>
      <c r="G19" s="10">
        <f t="shared" si="3"/>
        <v>8.151988029072253</v>
      </c>
    </row>
    <row r="20" spans="1:7" s="25" customFormat="1" ht="21" customHeight="1">
      <c r="A20" s="2"/>
      <c r="B20" s="21" t="s">
        <v>23</v>
      </c>
      <c r="C20" s="22"/>
      <c r="D20" s="23">
        <v>24900</v>
      </c>
      <c r="E20" s="23">
        <v>20210</v>
      </c>
      <c r="F20" s="24">
        <f t="shared" si="2"/>
        <v>4690</v>
      </c>
      <c r="G20" s="6">
        <f t="shared" si="3"/>
        <v>81.16465863453816</v>
      </c>
    </row>
    <row r="21" spans="1:7" s="25" customFormat="1" ht="21" customHeight="1">
      <c r="A21" s="2"/>
      <c r="B21" s="21" t="s">
        <v>24</v>
      </c>
      <c r="C21" s="22"/>
      <c r="D21" s="23">
        <v>360000</v>
      </c>
      <c r="E21" s="23">
        <v>17925</v>
      </c>
      <c r="F21" s="24">
        <f t="shared" si="2"/>
        <v>342075</v>
      </c>
      <c r="G21" s="6">
        <f t="shared" si="3"/>
        <v>4.979166666666667</v>
      </c>
    </row>
    <row r="22" spans="1:7" s="25" customFormat="1" ht="20.25" customHeight="1">
      <c r="A22" s="2"/>
      <c r="B22" s="21" t="s">
        <v>25</v>
      </c>
      <c r="C22" s="22"/>
      <c r="D22" s="23">
        <v>82900</v>
      </c>
      <c r="E22" s="23">
        <v>0</v>
      </c>
      <c r="F22" s="24">
        <f t="shared" si="2"/>
        <v>82900</v>
      </c>
      <c r="G22" s="6">
        <f t="shared" si="3"/>
        <v>0</v>
      </c>
    </row>
    <row r="23" spans="1:8" ht="22.5" customHeight="1">
      <c r="A23" s="2">
        <v>10</v>
      </c>
      <c r="B23" s="11" t="s">
        <v>47</v>
      </c>
      <c r="C23" s="15" t="s">
        <v>46</v>
      </c>
      <c r="D23" s="9">
        <v>230000</v>
      </c>
      <c r="E23" s="9">
        <v>230000</v>
      </c>
      <c r="F23" s="9">
        <f>D23-E23</f>
        <v>0</v>
      </c>
      <c r="G23" s="10">
        <f t="shared" si="3"/>
        <v>100</v>
      </c>
      <c r="H23" s="1"/>
    </row>
    <row r="24" spans="1:7" s="25" customFormat="1" ht="21" customHeight="1">
      <c r="A24" s="2"/>
      <c r="B24" s="21" t="s">
        <v>20</v>
      </c>
      <c r="C24" s="22"/>
      <c r="D24" s="23">
        <v>230000</v>
      </c>
      <c r="E24" s="23">
        <v>230000</v>
      </c>
      <c r="F24" s="24">
        <f>D24-E24</f>
        <v>0</v>
      </c>
      <c r="G24" s="6">
        <f t="shared" si="3"/>
        <v>100</v>
      </c>
    </row>
    <row r="25" spans="1:7" s="25" customFormat="1" ht="21" customHeight="1">
      <c r="A25" s="33"/>
      <c r="B25" s="34"/>
      <c r="C25" s="35"/>
      <c r="D25" s="36"/>
      <c r="E25" s="36"/>
      <c r="F25" s="37"/>
      <c r="G25" s="38"/>
    </row>
    <row r="26" spans="1:7" ht="22.5" customHeight="1">
      <c r="A26" s="8">
        <v>11</v>
      </c>
      <c r="B26" s="12" t="s">
        <v>49</v>
      </c>
      <c r="C26" s="16" t="s">
        <v>48</v>
      </c>
      <c r="D26" s="13">
        <v>300000</v>
      </c>
      <c r="E26" s="13">
        <v>151769</v>
      </c>
      <c r="F26" s="13">
        <f aca="true" t="shared" si="4" ref="F26:F31">D26-E26</f>
        <v>148231</v>
      </c>
      <c r="G26" s="14">
        <f aca="true" t="shared" si="5" ref="G26:G31">100*E26/D26</f>
        <v>50.589666666666666</v>
      </c>
    </row>
    <row r="27" spans="1:7" s="25" customFormat="1" ht="24">
      <c r="A27" s="8"/>
      <c r="B27" s="26" t="s">
        <v>15</v>
      </c>
      <c r="C27" s="27"/>
      <c r="D27" s="28">
        <v>103000</v>
      </c>
      <c r="E27" s="28">
        <v>75657</v>
      </c>
      <c r="F27" s="29">
        <f t="shared" si="4"/>
        <v>27343</v>
      </c>
      <c r="G27" s="30">
        <f t="shared" si="5"/>
        <v>73.45339805825243</v>
      </c>
    </row>
    <row r="28" spans="1:7" s="25" customFormat="1" ht="24">
      <c r="A28" s="8"/>
      <c r="B28" s="26" t="s">
        <v>16</v>
      </c>
      <c r="C28" s="27"/>
      <c r="D28" s="28">
        <v>144000</v>
      </c>
      <c r="E28" s="28">
        <v>72112</v>
      </c>
      <c r="F28" s="29">
        <f t="shared" si="4"/>
        <v>71888</v>
      </c>
      <c r="G28" s="30">
        <f t="shared" si="5"/>
        <v>50.077777777777776</v>
      </c>
    </row>
    <row r="29" spans="1:7" s="25" customFormat="1" ht="24">
      <c r="A29" s="8"/>
      <c r="B29" s="26" t="s">
        <v>17</v>
      </c>
      <c r="C29" s="27"/>
      <c r="D29" s="28">
        <v>15000</v>
      </c>
      <c r="E29" s="28">
        <v>4000</v>
      </c>
      <c r="F29" s="29">
        <f t="shared" si="4"/>
        <v>11000</v>
      </c>
      <c r="G29" s="30">
        <f t="shared" si="5"/>
        <v>26.666666666666668</v>
      </c>
    </row>
    <row r="30" spans="1:7" s="25" customFormat="1" ht="24">
      <c r="A30" s="8"/>
      <c r="B30" s="26" t="s">
        <v>18</v>
      </c>
      <c r="C30" s="27"/>
      <c r="D30" s="28">
        <v>32000</v>
      </c>
      <c r="E30" s="28">
        <v>0</v>
      </c>
      <c r="F30" s="29">
        <f t="shared" si="4"/>
        <v>32000</v>
      </c>
      <c r="G30" s="30">
        <f t="shared" si="5"/>
        <v>0</v>
      </c>
    </row>
    <row r="31" spans="1:7" s="25" customFormat="1" ht="24">
      <c r="A31" s="8"/>
      <c r="B31" s="26" t="s">
        <v>19</v>
      </c>
      <c r="C31" s="27"/>
      <c r="D31" s="28">
        <v>6000</v>
      </c>
      <c r="E31" s="28">
        <v>0</v>
      </c>
      <c r="F31" s="29">
        <f t="shared" si="4"/>
        <v>6000</v>
      </c>
      <c r="G31" s="30">
        <f t="shared" si="5"/>
        <v>0</v>
      </c>
    </row>
    <row r="32" spans="1:7" ht="22.5" customHeight="1">
      <c r="A32" s="8">
        <v>12</v>
      </c>
      <c r="B32" s="11" t="s">
        <v>50</v>
      </c>
      <c r="C32" s="15" t="s">
        <v>51</v>
      </c>
      <c r="D32" s="9">
        <v>70000</v>
      </c>
      <c r="E32" s="9">
        <v>13352</v>
      </c>
      <c r="F32" s="9">
        <f aca="true" t="shared" si="6" ref="F32:F41">D32-E32</f>
        <v>56648</v>
      </c>
      <c r="G32" s="10">
        <f aca="true" t="shared" si="7" ref="G32:G41">100*E32/D32</f>
        <v>19.074285714285715</v>
      </c>
    </row>
    <row r="33" spans="1:7" s="25" customFormat="1" ht="24">
      <c r="A33" s="31"/>
      <c r="B33" s="21" t="s">
        <v>26</v>
      </c>
      <c r="C33" s="22"/>
      <c r="D33" s="23">
        <v>20000</v>
      </c>
      <c r="E33" s="23">
        <v>3352</v>
      </c>
      <c r="F33" s="24">
        <f t="shared" si="6"/>
        <v>16648</v>
      </c>
      <c r="G33" s="6">
        <f t="shared" si="7"/>
        <v>16.76</v>
      </c>
    </row>
    <row r="34" spans="1:7" s="25" customFormat="1" ht="24">
      <c r="A34" s="31"/>
      <c r="B34" s="21" t="s">
        <v>27</v>
      </c>
      <c r="C34" s="22"/>
      <c r="D34" s="23">
        <v>10000</v>
      </c>
      <c r="E34" s="23">
        <v>10000</v>
      </c>
      <c r="F34" s="24">
        <f t="shared" si="6"/>
        <v>0</v>
      </c>
      <c r="G34" s="6">
        <f t="shared" si="7"/>
        <v>100</v>
      </c>
    </row>
    <row r="35" spans="1:7" s="25" customFormat="1" ht="24">
      <c r="A35" s="31"/>
      <c r="B35" s="21" t="s">
        <v>28</v>
      </c>
      <c r="C35" s="22"/>
      <c r="D35" s="23">
        <v>40000</v>
      </c>
      <c r="E35" s="23">
        <v>0</v>
      </c>
      <c r="F35" s="24">
        <f t="shared" si="6"/>
        <v>40000</v>
      </c>
      <c r="G35" s="6">
        <f t="shared" si="7"/>
        <v>0</v>
      </c>
    </row>
    <row r="36" spans="1:7" ht="23.25" customHeight="1">
      <c r="A36" s="32">
        <v>13</v>
      </c>
      <c r="B36" s="11" t="s">
        <v>53</v>
      </c>
      <c r="C36" s="15" t="s">
        <v>52</v>
      </c>
      <c r="D36" s="9">
        <v>85000</v>
      </c>
      <c r="E36" s="9">
        <v>85000</v>
      </c>
      <c r="F36" s="9">
        <f t="shared" si="6"/>
        <v>0</v>
      </c>
      <c r="G36" s="10">
        <f t="shared" si="7"/>
        <v>100</v>
      </c>
    </row>
    <row r="37" spans="1:7" ht="21.75" customHeight="1">
      <c r="A37" s="32">
        <v>14</v>
      </c>
      <c r="B37" s="11" t="s">
        <v>55</v>
      </c>
      <c r="C37" s="15" t="s">
        <v>54</v>
      </c>
      <c r="D37" s="9">
        <v>15000</v>
      </c>
      <c r="E37" s="9">
        <v>15000</v>
      </c>
      <c r="F37" s="9">
        <f t="shared" si="6"/>
        <v>0</v>
      </c>
      <c r="G37" s="10">
        <f t="shared" si="7"/>
        <v>100</v>
      </c>
    </row>
    <row r="38" spans="1:7" ht="21.75" customHeight="1">
      <c r="A38" s="32">
        <v>15</v>
      </c>
      <c r="B38" s="11" t="s">
        <v>62</v>
      </c>
      <c r="C38" s="18" t="s">
        <v>63</v>
      </c>
      <c r="D38" s="9">
        <v>6403200</v>
      </c>
      <c r="E38" s="9">
        <v>2918599</v>
      </c>
      <c r="F38" s="9">
        <f t="shared" si="6"/>
        <v>3484601</v>
      </c>
      <c r="G38" s="10">
        <f t="shared" si="7"/>
        <v>45.5803192153923</v>
      </c>
    </row>
    <row r="39" spans="1:7" s="25" customFormat="1" ht="24">
      <c r="A39" s="32"/>
      <c r="B39" s="21" t="s">
        <v>60</v>
      </c>
      <c r="C39" s="23"/>
      <c r="D39" s="23">
        <v>6127000</v>
      </c>
      <c r="E39" s="24">
        <v>2898685</v>
      </c>
      <c r="F39" s="24">
        <f t="shared" si="6"/>
        <v>3228315</v>
      </c>
      <c r="G39" s="6">
        <f t="shared" si="7"/>
        <v>47.31002121756161</v>
      </c>
    </row>
    <row r="40" spans="1:7" s="25" customFormat="1" ht="24">
      <c r="A40" s="32"/>
      <c r="B40" s="21" t="s">
        <v>61</v>
      </c>
      <c r="C40" s="23"/>
      <c r="D40" s="23">
        <v>276200</v>
      </c>
      <c r="E40" s="23">
        <v>19914</v>
      </c>
      <c r="F40" s="24">
        <f t="shared" si="6"/>
        <v>256286</v>
      </c>
      <c r="G40" s="6">
        <f t="shared" si="7"/>
        <v>7.209992758870384</v>
      </c>
    </row>
    <row r="41" spans="1:7" ht="22.5" customHeight="1">
      <c r="A41" s="32">
        <v>16</v>
      </c>
      <c r="B41" s="11" t="s">
        <v>56</v>
      </c>
      <c r="C41" s="15" t="s">
        <v>57</v>
      </c>
      <c r="D41" s="9">
        <v>1000000</v>
      </c>
      <c r="E41" s="9">
        <v>668450</v>
      </c>
      <c r="F41" s="9">
        <f t="shared" si="6"/>
        <v>331550</v>
      </c>
      <c r="G41" s="10">
        <f t="shared" si="7"/>
        <v>66.845</v>
      </c>
    </row>
    <row r="42" spans="1:7" ht="21.75" customHeight="1">
      <c r="A42" s="32">
        <v>17</v>
      </c>
      <c r="B42" s="19" t="s">
        <v>64</v>
      </c>
      <c r="C42" s="18" t="s">
        <v>65</v>
      </c>
      <c r="D42" s="9">
        <v>640000</v>
      </c>
      <c r="E42" s="9">
        <v>300000</v>
      </c>
      <c r="F42" s="9">
        <f>D42-E42</f>
        <v>340000</v>
      </c>
      <c r="G42" s="20">
        <f>100*E42/D42</f>
        <v>46.875</v>
      </c>
    </row>
    <row r="43" spans="1:7" s="44" customFormat="1" ht="27" customHeight="1">
      <c r="A43" s="39"/>
      <c r="B43" s="40" t="s">
        <v>3</v>
      </c>
      <c r="C43" s="41"/>
      <c r="D43" s="41">
        <f>SUM(D6,D4,D5,D9,D10,D14,D15,D16,D19,D23,D26,D32,D36,D37,D38,D41,D42)</f>
        <v>11216500</v>
      </c>
      <c r="E43" s="41">
        <f>SUM(E4,E5,E6,E9,E14,E15,E16,E19,E23,E26,E32,E36,E37,E38,E41,E42)</f>
        <v>5223476</v>
      </c>
      <c r="F43" s="42">
        <f>D43-E43</f>
        <v>5993024</v>
      </c>
      <c r="G43" s="43">
        <v>53.53</v>
      </c>
    </row>
    <row r="44" ht="12.75">
      <c r="E44" s="1"/>
    </row>
  </sheetData>
  <sheetProtection/>
  <mergeCells count="2">
    <mergeCell ref="A1:G1"/>
    <mergeCell ref="A2:G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40">
      <selection activeCell="B49" sqref="B49"/>
    </sheetView>
  </sheetViews>
  <sheetFormatPr defaultColWidth="9.140625" defaultRowHeight="12.75"/>
  <cols>
    <col min="2" max="2" width="60.421875" style="0" customWidth="1"/>
    <col min="3" max="3" width="14.421875" style="0" customWidth="1"/>
    <col min="4" max="4" width="15.00390625" style="0" customWidth="1"/>
    <col min="5" max="5" width="12.7109375" style="0" customWidth="1"/>
    <col min="6" max="6" width="8.8515625" style="0" customWidth="1"/>
  </cols>
  <sheetData>
    <row r="1" spans="1:7" ht="24">
      <c r="A1" s="47" t="s">
        <v>66</v>
      </c>
      <c r="B1" s="47"/>
      <c r="C1" s="47"/>
      <c r="D1" s="47"/>
      <c r="E1" s="47"/>
      <c r="F1" s="47"/>
      <c r="G1" s="48"/>
    </row>
    <row r="2" spans="1:7" ht="24">
      <c r="A2" s="49" t="s">
        <v>4</v>
      </c>
      <c r="B2" s="49"/>
      <c r="C2" s="49"/>
      <c r="D2" s="49"/>
      <c r="E2" s="49"/>
      <c r="F2" s="49"/>
      <c r="G2" s="49"/>
    </row>
    <row r="3" spans="1:7" ht="43.5" customHeight="1">
      <c r="A3" s="2" t="s">
        <v>5</v>
      </c>
      <c r="B3" s="3" t="s">
        <v>6</v>
      </c>
      <c r="C3" s="4" t="s">
        <v>7</v>
      </c>
      <c r="D3" s="4" t="s">
        <v>0</v>
      </c>
      <c r="E3" s="4" t="s">
        <v>1</v>
      </c>
      <c r="F3" s="50" t="s">
        <v>8</v>
      </c>
      <c r="G3" s="5" t="s">
        <v>2</v>
      </c>
    </row>
    <row r="4" spans="1:7" ht="24">
      <c r="A4" s="51"/>
      <c r="B4" s="52" t="s">
        <v>67</v>
      </c>
      <c r="C4" s="53"/>
      <c r="D4" s="53"/>
      <c r="E4" s="54"/>
      <c r="F4" s="55"/>
      <c r="G4" s="56"/>
    </row>
    <row r="5" spans="1:7" ht="45.75" customHeight="1">
      <c r="A5" s="57">
        <v>1</v>
      </c>
      <c r="B5" s="12" t="s">
        <v>68</v>
      </c>
      <c r="C5" s="13">
        <v>100000</v>
      </c>
      <c r="D5" s="13">
        <v>99499.6</v>
      </c>
      <c r="E5" s="13">
        <f aca="true" t="shared" si="0" ref="E5:E20">C5-D5</f>
        <v>500.3999999999942</v>
      </c>
      <c r="F5" s="14">
        <f>100*D5/C5</f>
        <v>99.4996</v>
      </c>
      <c r="G5" s="58"/>
    </row>
    <row r="6" spans="1:7" ht="24.75" customHeight="1">
      <c r="A6" s="57"/>
      <c r="B6" s="59" t="s">
        <v>10</v>
      </c>
      <c r="C6" s="60">
        <v>23700</v>
      </c>
      <c r="D6" s="61">
        <v>23700</v>
      </c>
      <c r="E6" s="61">
        <f t="shared" si="0"/>
        <v>0</v>
      </c>
      <c r="F6" s="14">
        <f>100*D6/C6</f>
        <v>100</v>
      </c>
      <c r="G6" s="62"/>
    </row>
    <row r="7" spans="1:7" ht="24.75" customHeight="1">
      <c r="A7" s="57"/>
      <c r="B7" s="59" t="s">
        <v>11</v>
      </c>
      <c r="C7" s="60">
        <v>19800</v>
      </c>
      <c r="D7" s="61">
        <v>19299.6</v>
      </c>
      <c r="E7" s="61">
        <f t="shared" si="0"/>
        <v>500.40000000000146</v>
      </c>
      <c r="F7" s="63">
        <f>100*D7/C7</f>
        <v>97.47272727272725</v>
      </c>
      <c r="G7" s="58"/>
    </row>
    <row r="8" spans="1:7" ht="24" customHeight="1">
      <c r="A8" s="57"/>
      <c r="B8" s="59" t="s">
        <v>12</v>
      </c>
      <c r="C8" s="60">
        <v>56500</v>
      </c>
      <c r="D8" s="61">
        <v>56500</v>
      </c>
      <c r="E8" s="61">
        <f t="shared" si="0"/>
        <v>0</v>
      </c>
      <c r="F8" s="63">
        <f>100*D8/C8</f>
        <v>100</v>
      </c>
      <c r="G8" s="62"/>
    </row>
    <row r="9" spans="1:7" ht="24.75" customHeight="1">
      <c r="A9" s="57">
        <v>2</v>
      </c>
      <c r="B9" s="12" t="s">
        <v>69</v>
      </c>
      <c r="C9" s="13">
        <v>735000</v>
      </c>
      <c r="D9" s="13">
        <v>734662.2</v>
      </c>
      <c r="E9" s="13">
        <f t="shared" si="0"/>
        <v>337.80000000004657</v>
      </c>
      <c r="F9" s="14">
        <f>100*D9/C9</f>
        <v>99.95404081632653</v>
      </c>
      <c r="G9" s="58"/>
    </row>
    <row r="10" spans="1:7" ht="48" customHeight="1">
      <c r="A10" s="57">
        <v>3</v>
      </c>
      <c r="B10" s="12" t="s">
        <v>70</v>
      </c>
      <c r="C10" s="13">
        <v>215500</v>
      </c>
      <c r="D10" s="13">
        <v>215490</v>
      </c>
      <c r="E10" s="13">
        <f t="shared" si="0"/>
        <v>10</v>
      </c>
      <c r="F10" s="14">
        <f aca="true" t="shared" si="1" ref="F10:F20">100*D10/C10</f>
        <v>99.9953596287703</v>
      </c>
      <c r="G10" s="58"/>
    </row>
    <row r="11" spans="1:7" ht="24.75" customHeight="1">
      <c r="A11" s="57">
        <v>4</v>
      </c>
      <c r="B11" s="12" t="s">
        <v>71</v>
      </c>
      <c r="C11" s="13">
        <v>240000</v>
      </c>
      <c r="D11" s="13">
        <v>222720</v>
      </c>
      <c r="E11" s="13">
        <f t="shared" si="0"/>
        <v>17280</v>
      </c>
      <c r="F11" s="14">
        <f t="shared" si="1"/>
        <v>92.8</v>
      </c>
      <c r="G11" s="58"/>
    </row>
    <row r="12" spans="1:7" ht="26.25" customHeight="1">
      <c r="A12" s="57">
        <v>5</v>
      </c>
      <c r="B12" s="19" t="s">
        <v>72</v>
      </c>
      <c r="C12" s="13">
        <v>640000</v>
      </c>
      <c r="D12" s="13">
        <v>580000</v>
      </c>
      <c r="E12" s="13">
        <f t="shared" si="0"/>
        <v>60000</v>
      </c>
      <c r="F12" s="13">
        <f t="shared" si="1"/>
        <v>90.625</v>
      </c>
      <c r="G12" s="58"/>
    </row>
    <row r="13" spans="1:7" ht="24.75" customHeight="1">
      <c r="A13" s="57">
        <v>6</v>
      </c>
      <c r="B13" s="12" t="s">
        <v>73</v>
      </c>
      <c r="C13" s="13">
        <v>646600</v>
      </c>
      <c r="D13" s="13">
        <v>646404</v>
      </c>
      <c r="E13" s="13">
        <f t="shared" si="0"/>
        <v>196</v>
      </c>
      <c r="F13" s="14">
        <f t="shared" si="1"/>
        <v>99.96968759665945</v>
      </c>
      <c r="G13" s="58"/>
    </row>
    <row r="14" spans="1:7" ht="24" customHeight="1">
      <c r="A14" s="57"/>
      <c r="B14" s="59" t="s">
        <v>13</v>
      </c>
      <c r="C14" s="60">
        <v>137800</v>
      </c>
      <c r="D14" s="60">
        <v>137800</v>
      </c>
      <c r="E14" s="61">
        <f t="shared" si="0"/>
        <v>0</v>
      </c>
      <c r="F14" s="14">
        <f t="shared" si="1"/>
        <v>100</v>
      </c>
      <c r="G14" s="62"/>
    </row>
    <row r="15" spans="1:7" ht="24.75" customHeight="1">
      <c r="A15" s="57"/>
      <c r="B15" s="59" t="s">
        <v>14</v>
      </c>
      <c r="C15" s="60">
        <v>442200</v>
      </c>
      <c r="D15" s="61">
        <v>442004</v>
      </c>
      <c r="E15" s="61">
        <f t="shared" si="0"/>
        <v>196</v>
      </c>
      <c r="F15" s="63">
        <f t="shared" si="1"/>
        <v>99.95567616463138</v>
      </c>
      <c r="G15" s="58"/>
    </row>
    <row r="16" spans="1:7" ht="24" customHeight="1">
      <c r="A16" s="57"/>
      <c r="B16" s="59" t="s">
        <v>74</v>
      </c>
      <c r="C16" s="60">
        <v>66600</v>
      </c>
      <c r="D16" s="61">
        <v>66600</v>
      </c>
      <c r="E16" s="61">
        <f t="shared" si="0"/>
        <v>0</v>
      </c>
      <c r="F16" s="63">
        <f t="shared" si="1"/>
        <v>100</v>
      </c>
      <c r="G16" s="58"/>
    </row>
    <row r="17" spans="1:7" ht="26.25" customHeight="1">
      <c r="A17" s="2">
        <v>7</v>
      </c>
      <c r="B17" s="11" t="s">
        <v>75</v>
      </c>
      <c r="C17" s="9">
        <f>SUM(C18:C20)</f>
        <v>6453200</v>
      </c>
      <c r="D17" s="9">
        <v>5601999</v>
      </c>
      <c r="E17" s="9">
        <f>C17-D17</f>
        <v>851201</v>
      </c>
      <c r="F17" s="10">
        <f t="shared" si="1"/>
        <v>86.80962933118452</v>
      </c>
      <c r="G17" s="64"/>
    </row>
    <row r="18" spans="1:7" ht="23.25" customHeight="1">
      <c r="A18" s="2"/>
      <c r="B18" s="65" t="s">
        <v>76</v>
      </c>
      <c r="C18" s="66">
        <v>6127000</v>
      </c>
      <c r="D18" s="67">
        <v>5395315</v>
      </c>
      <c r="E18" s="67">
        <f t="shared" si="0"/>
        <v>731685</v>
      </c>
      <c r="F18" s="68">
        <f t="shared" si="1"/>
        <v>88.05802187040966</v>
      </c>
      <c r="G18" s="69"/>
    </row>
    <row r="19" spans="1:7" ht="25.5" customHeight="1">
      <c r="A19" s="2"/>
      <c r="B19" s="65" t="s">
        <v>61</v>
      </c>
      <c r="C19" s="66">
        <v>276200</v>
      </c>
      <c r="D19" s="66">
        <v>156684</v>
      </c>
      <c r="E19" s="67">
        <f t="shared" si="0"/>
        <v>119516</v>
      </c>
      <c r="F19" s="68">
        <f t="shared" si="1"/>
        <v>56.72845763939174</v>
      </c>
      <c r="G19" s="69"/>
    </row>
    <row r="20" spans="1:7" ht="25.5" customHeight="1">
      <c r="A20" s="2"/>
      <c r="B20" s="65" t="s">
        <v>74</v>
      </c>
      <c r="C20" s="66">
        <v>50000</v>
      </c>
      <c r="D20" s="66">
        <v>50000</v>
      </c>
      <c r="E20" s="67">
        <f t="shared" si="0"/>
        <v>0</v>
      </c>
      <c r="F20" s="68">
        <f t="shared" si="1"/>
        <v>100</v>
      </c>
      <c r="G20" s="69"/>
    </row>
    <row r="21" spans="1:7" ht="48" customHeight="1">
      <c r="A21" s="2">
        <v>8</v>
      </c>
      <c r="B21" s="11" t="s">
        <v>77</v>
      </c>
      <c r="C21" s="9">
        <v>1000000</v>
      </c>
      <c r="D21" s="9">
        <v>995250</v>
      </c>
      <c r="E21" s="9">
        <f>C21-D21</f>
        <v>4750</v>
      </c>
      <c r="F21" s="10">
        <f>100*D21/C21</f>
        <v>99.525</v>
      </c>
      <c r="G21" s="64"/>
    </row>
    <row r="22" spans="1:7" ht="48">
      <c r="A22" s="2">
        <v>9</v>
      </c>
      <c r="B22" s="11" t="s">
        <v>78</v>
      </c>
      <c r="C22" s="9">
        <v>350000</v>
      </c>
      <c r="D22" s="9">
        <v>65000</v>
      </c>
      <c r="E22" s="9">
        <f>C22-D22</f>
        <v>285000</v>
      </c>
      <c r="F22" s="10">
        <f>100*D22/C22</f>
        <v>18.571428571428573</v>
      </c>
      <c r="G22" s="64"/>
    </row>
    <row r="23" spans="1:7" ht="24">
      <c r="A23" s="51"/>
      <c r="B23" s="70" t="s">
        <v>79</v>
      </c>
      <c r="C23" s="71"/>
      <c r="D23" s="72"/>
      <c r="E23" s="73"/>
      <c r="F23" s="74"/>
      <c r="G23" s="56"/>
    </row>
    <row r="24" spans="1:7" ht="25.5" customHeight="1">
      <c r="A24" s="57">
        <v>1</v>
      </c>
      <c r="B24" s="12" t="s">
        <v>80</v>
      </c>
      <c r="C24" s="13">
        <v>85000</v>
      </c>
      <c r="D24" s="13">
        <v>85000</v>
      </c>
      <c r="E24" s="13">
        <f>C24-D24</f>
        <v>0</v>
      </c>
      <c r="F24" s="14">
        <f>100*D24/C24</f>
        <v>100</v>
      </c>
      <c r="G24" s="58"/>
    </row>
    <row r="25" spans="1:7" ht="24.75" customHeight="1">
      <c r="A25" s="57">
        <v>2</v>
      </c>
      <c r="B25" s="12" t="s">
        <v>81</v>
      </c>
      <c r="C25" s="13">
        <v>15000</v>
      </c>
      <c r="D25" s="13">
        <v>15000</v>
      </c>
      <c r="E25" s="13">
        <f>C25-D25</f>
        <v>0</v>
      </c>
      <c r="F25" s="14">
        <f>100*D25/C25</f>
        <v>100</v>
      </c>
      <c r="G25" s="58"/>
    </row>
    <row r="26" spans="1:7" ht="24">
      <c r="A26" s="51"/>
      <c r="B26" s="75" t="s">
        <v>82</v>
      </c>
      <c r="C26" s="73"/>
      <c r="D26" s="73"/>
      <c r="E26" s="73"/>
      <c r="F26" s="74"/>
      <c r="G26" s="56"/>
    </row>
    <row r="27" spans="1:7" ht="25.5" customHeight="1">
      <c r="A27" s="8">
        <v>1</v>
      </c>
      <c r="B27" s="12" t="s">
        <v>83</v>
      </c>
      <c r="C27" s="13">
        <v>300000</v>
      </c>
      <c r="D27" s="13">
        <v>299965</v>
      </c>
      <c r="E27" s="13">
        <f aca="true" t="shared" si="2" ref="E27:E32">C27-D27</f>
        <v>35</v>
      </c>
      <c r="F27" s="14">
        <f aca="true" t="shared" si="3" ref="F27:F35">100*D27/C27</f>
        <v>99.98833333333333</v>
      </c>
      <c r="G27" s="69"/>
    </row>
    <row r="28" spans="1:7" ht="25.5" customHeight="1">
      <c r="A28" s="8"/>
      <c r="B28" s="59" t="s">
        <v>15</v>
      </c>
      <c r="C28" s="60">
        <v>103000</v>
      </c>
      <c r="D28" s="60">
        <v>103000</v>
      </c>
      <c r="E28" s="61">
        <f t="shared" si="2"/>
        <v>0</v>
      </c>
      <c r="F28" s="14">
        <f t="shared" si="3"/>
        <v>100</v>
      </c>
      <c r="G28" s="64"/>
    </row>
    <row r="29" spans="1:7" ht="24.75" customHeight="1">
      <c r="A29" s="8"/>
      <c r="B29" s="59" t="s">
        <v>16</v>
      </c>
      <c r="C29" s="60">
        <v>144000</v>
      </c>
      <c r="D29" s="60">
        <v>144000</v>
      </c>
      <c r="E29" s="61">
        <f t="shared" si="2"/>
        <v>0</v>
      </c>
      <c r="F29" s="63">
        <f t="shared" si="3"/>
        <v>100</v>
      </c>
      <c r="G29" s="69"/>
    </row>
    <row r="30" spans="1:7" ht="24" customHeight="1">
      <c r="A30" s="8"/>
      <c r="B30" s="59" t="s">
        <v>17</v>
      </c>
      <c r="C30" s="60">
        <v>15000</v>
      </c>
      <c r="D30" s="60">
        <v>14965</v>
      </c>
      <c r="E30" s="61">
        <f t="shared" si="2"/>
        <v>35</v>
      </c>
      <c r="F30" s="63">
        <f t="shared" si="3"/>
        <v>99.76666666666667</v>
      </c>
      <c r="G30" s="64"/>
    </row>
    <row r="31" spans="1:7" ht="24" customHeight="1">
      <c r="A31" s="8"/>
      <c r="B31" s="59" t="s">
        <v>18</v>
      </c>
      <c r="C31" s="60">
        <v>32000</v>
      </c>
      <c r="D31" s="60">
        <v>32000</v>
      </c>
      <c r="E31" s="61">
        <f t="shared" si="2"/>
        <v>0</v>
      </c>
      <c r="F31" s="63">
        <f t="shared" si="3"/>
        <v>100</v>
      </c>
      <c r="G31" s="64"/>
    </row>
    <row r="32" spans="1:7" ht="26.25" customHeight="1">
      <c r="A32" s="8"/>
      <c r="B32" s="59" t="s">
        <v>19</v>
      </c>
      <c r="C32" s="60">
        <v>6000</v>
      </c>
      <c r="D32" s="60">
        <v>6000</v>
      </c>
      <c r="E32" s="61">
        <f t="shared" si="2"/>
        <v>0</v>
      </c>
      <c r="F32" s="63">
        <f t="shared" si="3"/>
        <v>100</v>
      </c>
      <c r="G32" s="64"/>
    </row>
    <row r="33" spans="1:7" ht="25.5" customHeight="1">
      <c r="A33" s="76">
        <v>2</v>
      </c>
      <c r="B33" s="12" t="s">
        <v>84</v>
      </c>
      <c r="C33" s="13">
        <v>50000</v>
      </c>
      <c r="D33" s="13">
        <v>49902</v>
      </c>
      <c r="E33" s="13">
        <f>C33-D33</f>
        <v>98</v>
      </c>
      <c r="F33" s="14">
        <f t="shared" si="3"/>
        <v>99.804</v>
      </c>
      <c r="G33" s="58"/>
    </row>
    <row r="34" spans="1:7" ht="24" customHeight="1">
      <c r="A34" s="76">
        <v>3</v>
      </c>
      <c r="B34" s="12" t="s">
        <v>85</v>
      </c>
      <c r="C34" s="13">
        <v>230000</v>
      </c>
      <c r="D34" s="13">
        <v>230000</v>
      </c>
      <c r="E34" s="13">
        <f>C34-D34</f>
        <v>0</v>
      </c>
      <c r="F34" s="14">
        <f t="shared" si="3"/>
        <v>100</v>
      </c>
      <c r="G34" s="58"/>
    </row>
    <row r="35" spans="1:7" ht="26.25" customHeight="1">
      <c r="A35" s="76"/>
      <c r="B35" s="59" t="s">
        <v>20</v>
      </c>
      <c r="C35" s="60">
        <v>230000</v>
      </c>
      <c r="D35" s="60">
        <v>230000</v>
      </c>
      <c r="E35" s="61">
        <f>C35-D35</f>
        <v>0</v>
      </c>
      <c r="F35" s="63">
        <f t="shared" si="3"/>
        <v>100</v>
      </c>
      <c r="G35" s="58"/>
    </row>
    <row r="36" spans="1:7" ht="24">
      <c r="A36" s="77"/>
      <c r="B36" s="78" t="s">
        <v>86</v>
      </c>
      <c r="C36" s="79"/>
      <c r="D36" s="79"/>
      <c r="E36" s="79"/>
      <c r="F36" s="80"/>
      <c r="G36" s="56"/>
    </row>
    <row r="37" spans="1:7" ht="48" customHeight="1">
      <c r="A37" s="76">
        <v>1</v>
      </c>
      <c r="B37" s="12" t="s">
        <v>87</v>
      </c>
      <c r="C37" s="13">
        <v>16200</v>
      </c>
      <c r="D37" s="13">
        <v>16200</v>
      </c>
      <c r="E37" s="13">
        <f>C37-D37</f>
        <v>0</v>
      </c>
      <c r="F37" s="14">
        <f>100*D37/C37</f>
        <v>100</v>
      </c>
      <c r="G37" s="58"/>
    </row>
    <row r="38" spans="1:7" ht="24.75" customHeight="1">
      <c r="A38" s="76">
        <v>2</v>
      </c>
      <c r="B38" s="12" t="s">
        <v>88</v>
      </c>
      <c r="C38" s="13">
        <v>703800</v>
      </c>
      <c r="D38" s="13">
        <v>142209</v>
      </c>
      <c r="E38" s="13">
        <f>SUM(C38-D38)</f>
        <v>561591</v>
      </c>
      <c r="F38" s="14">
        <f>100*D38/C38</f>
        <v>20.205882352941178</v>
      </c>
      <c r="G38" s="58"/>
    </row>
    <row r="39" spans="1:7" ht="24.75" customHeight="1">
      <c r="A39" s="81"/>
      <c r="B39" s="59" t="s">
        <v>21</v>
      </c>
      <c r="C39" s="60">
        <v>528000</v>
      </c>
      <c r="D39" s="60">
        <v>90000</v>
      </c>
      <c r="E39" s="61">
        <f aca="true" t="shared" si="4" ref="E39:E44">C39-D39</f>
        <v>438000</v>
      </c>
      <c r="F39" s="63">
        <f aca="true" t="shared" si="5" ref="F39:F44">100*D39/C39</f>
        <v>17.045454545454547</v>
      </c>
      <c r="G39" s="58"/>
    </row>
    <row r="40" spans="1:7" ht="24.75" customHeight="1">
      <c r="A40" s="81"/>
      <c r="B40" s="59" t="s">
        <v>22</v>
      </c>
      <c r="C40" s="60">
        <v>175800</v>
      </c>
      <c r="D40" s="60">
        <v>52209</v>
      </c>
      <c r="E40" s="61">
        <f t="shared" si="4"/>
        <v>123591</v>
      </c>
      <c r="F40" s="63">
        <f t="shared" si="5"/>
        <v>29.697952218430036</v>
      </c>
      <c r="G40" s="62"/>
    </row>
    <row r="41" spans="1:7" ht="47.25" customHeight="1">
      <c r="A41" s="8">
        <v>2</v>
      </c>
      <c r="B41" s="11" t="s">
        <v>89</v>
      </c>
      <c r="C41" s="9">
        <v>467800</v>
      </c>
      <c r="D41" s="9">
        <v>437362</v>
      </c>
      <c r="E41" s="9">
        <f t="shared" si="4"/>
        <v>30438</v>
      </c>
      <c r="F41" s="10">
        <f t="shared" si="5"/>
        <v>93.49337323642582</v>
      </c>
      <c r="G41" s="64"/>
    </row>
    <row r="42" spans="1:7" ht="25.5" customHeight="1">
      <c r="A42" s="31"/>
      <c r="B42" s="65" t="s">
        <v>23</v>
      </c>
      <c r="C42" s="66">
        <v>24900</v>
      </c>
      <c r="D42" s="66">
        <v>21135</v>
      </c>
      <c r="E42" s="67">
        <f t="shared" si="4"/>
        <v>3765</v>
      </c>
      <c r="F42" s="68">
        <f t="shared" si="5"/>
        <v>84.87951807228916</v>
      </c>
      <c r="G42" s="64"/>
    </row>
    <row r="43" spans="1:7" ht="25.5" customHeight="1">
      <c r="A43" s="31"/>
      <c r="B43" s="65" t="s">
        <v>24</v>
      </c>
      <c r="C43" s="66">
        <v>360000</v>
      </c>
      <c r="D43" s="66">
        <v>338000</v>
      </c>
      <c r="E43" s="67">
        <f t="shared" si="4"/>
        <v>22000</v>
      </c>
      <c r="F43" s="68">
        <f t="shared" si="5"/>
        <v>93.88888888888889</v>
      </c>
      <c r="G43" s="64"/>
    </row>
    <row r="44" spans="1:7" ht="25.5" customHeight="1">
      <c r="A44" s="31"/>
      <c r="B44" s="65" t="s">
        <v>25</v>
      </c>
      <c r="C44" s="66">
        <v>82900</v>
      </c>
      <c r="D44" s="66">
        <v>78227</v>
      </c>
      <c r="E44" s="67">
        <f t="shared" si="4"/>
        <v>4673</v>
      </c>
      <c r="F44" s="68">
        <f t="shared" si="5"/>
        <v>94.36308805790108</v>
      </c>
      <c r="G44" s="58"/>
    </row>
    <row r="45" spans="1:7" ht="24">
      <c r="A45" s="77"/>
      <c r="B45" s="78" t="s">
        <v>90</v>
      </c>
      <c r="C45" s="73"/>
      <c r="D45" s="73"/>
      <c r="E45" s="73"/>
      <c r="F45" s="74"/>
      <c r="G45" s="82"/>
    </row>
    <row r="46" spans="1:7" ht="25.5" customHeight="1">
      <c r="A46" s="76">
        <v>1</v>
      </c>
      <c r="B46" s="11" t="s">
        <v>91</v>
      </c>
      <c r="C46" s="9">
        <v>70000</v>
      </c>
      <c r="D46" s="13">
        <v>69954.4</v>
      </c>
      <c r="E46" s="13">
        <f>C46-D46</f>
        <v>45.60000000000582</v>
      </c>
      <c r="F46" s="14">
        <f>100*D46/C46</f>
        <v>99.93485714285713</v>
      </c>
      <c r="G46" s="58"/>
    </row>
    <row r="47" spans="1:7" ht="25.5" customHeight="1">
      <c r="A47" s="81"/>
      <c r="B47" s="65" t="s">
        <v>26</v>
      </c>
      <c r="C47" s="66">
        <v>20000</v>
      </c>
      <c r="D47" s="60">
        <v>20000</v>
      </c>
      <c r="E47" s="61">
        <f>C47-D47</f>
        <v>0</v>
      </c>
      <c r="F47" s="63">
        <f>100*D47/C47</f>
        <v>100</v>
      </c>
      <c r="G47" s="58"/>
    </row>
    <row r="48" spans="1:7" ht="25.5" customHeight="1">
      <c r="A48" s="81"/>
      <c r="B48" s="65" t="s">
        <v>27</v>
      </c>
      <c r="C48" s="66">
        <v>10000</v>
      </c>
      <c r="D48" s="60">
        <v>10000</v>
      </c>
      <c r="E48" s="61">
        <f>C48-D48</f>
        <v>0</v>
      </c>
      <c r="F48" s="63">
        <f>100*D48/C48</f>
        <v>100</v>
      </c>
      <c r="G48" s="58"/>
    </row>
    <row r="49" spans="1:7" ht="25.5" customHeight="1">
      <c r="A49" s="81"/>
      <c r="B49" s="65" t="s">
        <v>28</v>
      </c>
      <c r="C49" s="66">
        <v>40000</v>
      </c>
      <c r="D49" s="60">
        <v>39954.4</v>
      </c>
      <c r="E49" s="61">
        <f>C49-D49</f>
        <v>45.599999999998545</v>
      </c>
      <c r="F49" s="63">
        <f>100*D49/C49</f>
        <v>99.886</v>
      </c>
      <c r="G49" s="58"/>
    </row>
    <row r="50" spans="1:7" ht="24.75" customHeight="1">
      <c r="A50" s="32"/>
      <c r="B50" s="83" t="s">
        <v>3</v>
      </c>
      <c r="C50" s="84">
        <f>SUM(C5,C9,C10,C11,C12,C13,C17,C21,C22,C24,C25,C27,C33,C34,C37,C38,C41,C46)</f>
        <v>12318100</v>
      </c>
      <c r="D50" s="84">
        <f>SUM(D5,D9,D10,D11,D12,D13,D17,D21,D22,D24,D25,D27,D33,D34,D37,D38,D41,D46)</f>
        <v>10506617.200000001</v>
      </c>
      <c r="E50" s="84">
        <f>C50-D50</f>
        <v>1811482.7999999989</v>
      </c>
      <c r="F50" s="85">
        <f>100*D50/C50</f>
        <v>85.29413789464286</v>
      </c>
      <c r="G50" s="64"/>
    </row>
    <row r="51" spans="3:7" ht="12.75">
      <c r="C51" s="1"/>
      <c r="E51" s="1"/>
      <c r="G51" s="17"/>
    </row>
    <row r="52" spans="1:7" ht="24">
      <c r="A52" s="86" t="s">
        <v>92</v>
      </c>
      <c r="B52" s="86"/>
      <c r="C52" s="87"/>
      <c r="D52" s="87"/>
      <c r="E52" s="87"/>
      <c r="F52" s="7"/>
      <c r="G52" s="17"/>
    </row>
    <row r="53" spans="1:7" ht="24">
      <c r="A53" s="88"/>
      <c r="B53" s="88" t="s">
        <v>93</v>
      </c>
      <c r="C53" s="87"/>
      <c r="D53" s="87"/>
      <c r="E53" s="87"/>
      <c r="F53" s="7"/>
      <c r="G53" s="17"/>
    </row>
    <row r="54" spans="1:7" ht="24">
      <c r="A54" s="89"/>
      <c r="B54" s="90" t="s">
        <v>94</v>
      </c>
      <c r="C54" s="90"/>
      <c r="D54" s="90"/>
      <c r="E54" s="90"/>
      <c r="F54" s="90"/>
      <c r="G54" s="17"/>
    </row>
    <row r="55" spans="1:7" ht="24">
      <c r="A55" s="89"/>
      <c r="B55" s="90" t="s">
        <v>95</v>
      </c>
      <c r="C55" s="90"/>
      <c r="D55" s="90"/>
      <c r="E55" s="90"/>
      <c r="F55" s="90"/>
      <c r="G55" s="17"/>
    </row>
    <row r="56" spans="1:7" ht="24">
      <c r="A56" s="89"/>
      <c r="B56" s="90" t="s">
        <v>96</v>
      </c>
      <c r="C56" s="90"/>
      <c r="D56" s="90"/>
      <c r="E56" s="90"/>
      <c r="F56" s="90"/>
      <c r="G56" s="17"/>
    </row>
    <row r="57" spans="2:7" ht="24">
      <c r="B57" s="90" t="s">
        <v>97</v>
      </c>
      <c r="C57" s="90"/>
      <c r="D57" s="90"/>
      <c r="E57" s="90"/>
      <c r="F57" s="90"/>
      <c r="G57" s="17"/>
    </row>
  </sheetData>
  <mergeCells count="6">
    <mergeCell ref="B56:F56"/>
    <mergeCell ref="B57:F57"/>
    <mergeCell ref="A2:G2"/>
    <mergeCell ref="B4:E4"/>
    <mergeCell ref="B54:F54"/>
    <mergeCell ref="B55:F55"/>
  </mergeCells>
  <printOptions/>
  <pageMargins left="0.5511811023622047" right="0.5511811023622047" top="0.3937007874015748" bottom="0.3937007874015748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Tabian</dc:creator>
  <cp:keywords/>
  <dc:description/>
  <cp:lastModifiedBy>Suttilak</cp:lastModifiedBy>
  <cp:lastPrinted>2014-04-09T03:46:27Z</cp:lastPrinted>
  <dcterms:created xsi:type="dcterms:W3CDTF">2010-02-24T08:01:38Z</dcterms:created>
  <dcterms:modified xsi:type="dcterms:W3CDTF">2014-04-09T03:52:25Z</dcterms:modified>
  <cp:category/>
  <cp:version/>
  <cp:contentType/>
  <cp:contentStatus/>
</cp:coreProperties>
</file>